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2240" windowHeight="77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" i="1"/>
  <c r="J3"/>
  <c r="J4"/>
  <c r="J5"/>
  <c r="J6"/>
  <c r="J7"/>
  <c r="J8"/>
  <c r="J9"/>
  <c r="J10"/>
  <c r="J11"/>
  <c r="J12"/>
  <c r="J13"/>
  <c r="J14"/>
  <c r="J15"/>
  <c r="J16"/>
  <c r="J17"/>
  <c r="J18"/>
  <c r="J1"/>
  <c r="I3"/>
  <c r="I4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2"/>
  <c r="E11"/>
  <c r="B11"/>
  <c r="D2"/>
  <c r="E2" s="1"/>
  <c r="D3"/>
  <c r="E3" s="1"/>
  <c r="D5"/>
  <c r="E5" s="1"/>
  <c r="D7"/>
  <c r="E7" s="1"/>
  <c r="D9"/>
  <c r="E9" s="1"/>
  <c r="D1"/>
  <c r="C6"/>
  <c r="F6"/>
  <c r="D10" l="1"/>
  <c r="E10" s="1"/>
  <c r="D8"/>
  <c r="E8" s="1"/>
  <c r="D6"/>
  <c r="E6" s="1"/>
  <c r="D4"/>
  <c r="E4" s="1"/>
  <c r="E1"/>
  <c r="G6" l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Sheet1!$J$1:$J$18</c:f>
              <c:numCache>
                <c:formatCode>General</c:formatCode>
                <c:ptCount val="18"/>
                <c:pt idx="0">
                  <c:v>0.36400127489852374</c:v>
                </c:pt>
                <c:pt idx="1">
                  <c:v>1.8485510040024247</c:v>
                </c:pt>
                <c:pt idx="2">
                  <c:v>6.18876421406957</c:v>
                </c:pt>
                <c:pt idx="3">
                  <c:v>13.659047070308404</c:v>
                </c:pt>
                <c:pt idx="4">
                  <c:v>19.873796219165101</c:v>
                </c:pt>
                <c:pt idx="5">
                  <c:v>19.062735806159427</c:v>
                </c:pt>
                <c:pt idx="6">
                  <c:v>12.054066731805895</c:v>
                </c:pt>
                <c:pt idx="7">
                  <c:v>5.0248826031605223</c:v>
                </c:pt>
                <c:pt idx="8">
                  <c:v>1.3808999502066432</c:v>
                </c:pt>
                <c:pt idx="9">
                  <c:v>0.25017417370409656</c:v>
                </c:pt>
                <c:pt idx="10">
                  <c:v>2.98790441491582E-2</c:v>
                </c:pt>
                <c:pt idx="11">
                  <c:v>2.3525284911957742E-3</c:v>
                </c:pt>
                <c:pt idx="12">
                  <c:v>1.2210882423742631E-4</c:v>
                </c:pt>
                <c:pt idx="13">
                  <c:v>4.1783341946554811E-6</c:v>
                </c:pt>
                <c:pt idx="14">
                  <c:v>9.4254753625203049E-8</c:v>
                </c:pt>
                <c:pt idx="15">
                  <c:v>1.4016749691946605E-9</c:v>
                </c:pt>
                <c:pt idx="16">
                  <c:v>1.3741537870334059E-11</c:v>
                </c:pt>
                <c:pt idx="17">
                  <c:v>8.8811115735255305E-14</c:v>
                </c:pt>
              </c:numCache>
            </c:numRef>
          </c:val>
        </c:ser>
        <c:marker val="1"/>
        <c:axId val="53122944"/>
        <c:axId val="53124480"/>
      </c:lineChart>
      <c:catAx>
        <c:axId val="53122944"/>
        <c:scaling>
          <c:orientation val="minMax"/>
        </c:scaling>
        <c:axPos val="b"/>
        <c:tickLblPos val="nextTo"/>
        <c:crossAx val="53124480"/>
        <c:crosses val="autoZero"/>
        <c:auto val="1"/>
        <c:lblAlgn val="ctr"/>
        <c:lblOffset val="100"/>
      </c:catAx>
      <c:valAx>
        <c:axId val="53124480"/>
        <c:scaling>
          <c:orientation val="minMax"/>
        </c:scaling>
        <c:axPos val="l"/>
        <c:majorGridlines/>
        <c:numFmt formatCode="General" sourceLinked="1"/>
        <c:tickLblPos val="nextTo"/>
        <c:crossAx val="53122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Sheet1!$I$1:$I$18</c:f>
              <c:numCache>
                <c:formatCode>General</c:formatCode>
                <c:ptCount val="18"/>
                <c:pt idx="0">
                  <c:v>1.18</c:v>
                </c:pt>
                <c:pt idx="1">
                  <c:v>1.1849999999999998</c:v>
                </c:pt>
                <c:pt idx="2">
                  <c:v>1.1899999999999997</c:v>
                </c:pt>
                <c:pt idx="3">
                  <c:v>1.1949999999999996</c:v>
                </c:pt>
                <c:pt idx="4">
                  <c:v>1.1999999999999995</c:v>
                </c:pt>
                <c:pt idx="5">
                  <c:v>1.2049999999999994</c:v>
                </c:pt>
                <c:pt idx="6">
                  <c:v>1.2099999999999993</c:v>
                </c:pt>
                <c:pt idx="7">
                  <c:v>1.2149999999999992</c:v>
                </c:pt>
                <c:pt idx="8">
                  <c:v>1.2199999999999991</c:v>
                </c:pt>
                <c:pt idx="9">
                  <c:v>1.224999999999999</c:v>
                </c:pt>
                <c:pt idx="10">
                  <c:v>1.2299999999999989</c:v>
                </c:pt>
                <c:pt idx="11">
                  <c:v>1.2349999999999988</c:v>
                </c:pt>
                <c:pt idx="12">
                  <c:v>1.2399999999999987</c:v>
                </c:pt>
                <c:pt idx="13">
                  <c:v>1.2449999999999986</c:v>
                </c:pt>
                <c:pt idx="14">
                  <c:v>1.2499999999999984</c:v>
                </c:pt>
                <c:pt idx="15">
                  <c:v>1.2549999999999983</c:v>
                </c:pt>
                <c:pt idx="16">
                  <c:v>1.2599999999999982</c:v>
                </c:pt>
                <c:pt idx="17">
                  <c:v>1.2649999999999981</c:v>
                </c:pt>
              </c:numCache>
            </c:numRef>
          </c:xVal>
          <c:yVal>
            <c:numRef>
              <c:f>Sheet1!$J$1:$J$18</c:f>
              <c:numCache>
                <c:formatCode>General</c:formatCode>
                <c:ptCount val="18"/>
                <c:pt idx="0">
                  <c:v>0.36400127489852374</c:v>
                </c:pt>
                <c:pt idx="1">
                  <c:v>1.8485510040024247</c:v>
                </c:pt>
                <c:pt idx="2">
                  <c:v>6.18876421406957</c:v>
                </c:pt>
                <c:pt idx="3">
                  <c:v>13.659047070308404</c:v>
                </c:pt>
                <c:pt idx="4">
                  <c:v>19.873796219165101</c:v>
                </c:pt>
                <c:pt idx="5">
                  <c:v>19.062735806159427</c:v>
                </c:pt>
                <c:pt idx="6">
                  <c:v>12.054066731805895</c:v>
                </c:pt>
                <c:pt idx="7">
                  <c:v>5.0248826031605223</c:v>
                </c:pt>
                <c:pt idx="8">
                  <c:v>1.3808999502066432</c:v>
                </c:pt>
                <c:pt idx="9">
                  <c:v>0.25017417370409656</c:v>
                </c:pt>
                <c:pt idx="10">
                  <c:v>2.98790441491582E-2</c:v>
                </c:pt>
                <c:pt idx="11">
                  <c:v>2.3525284911957742E-3</c:v>
                </c:pt>
                <c:pt idx="12">
                  <c:v>1.2210882423742631E-4</c:v>
                </c:pt>
                <c:pt idx="13">
                  <c:v>4.1783341946554811E-6</c:v>
                </c:pt>
                <c:pt idx="14">
                  <c:v>9.4254753625203049E-8</c:v>
                </c:pt>
                <c:pt idx="15">
                  <c:v>1.4016749691946605E-9</c:v>
                </c:pt>
                <c:pt idx="16">
                  <c:v>1.3741537870334059E-11</c:v>
                </c:pt>
                <c:pt idx="17">
                  <c:v>8.8811115735255305E-14</c:v>
                </c:pt>
              </c:numCache>
            </c:numRef>
          </c:yVal>
          <c:smooth val="1"/>
        </c:ser>
        <c:axId val="84535552"/>
        <c:axId val="84450688"/>
      </c:scatterChart>
      <c:valAx>
        <c:axId val="84535552"/>
        <c:scaling>
          <c:orientation val="minMax"/>
        </c:scaling>
        <c:axPos val="b"/>
        <c:numFmt formatCode="General" sourceLinked="1"/>
        <c:tickLblPos val="nextTo"/>
        <c:crossAx val="84450688"/>
        <c:crosses val="autoZero"/>
        <c:crossBetween val="midCat"/>
      </c:valAx>
      <c:valAx>
        <c:axId val="84450688"/>
        <c:scaling>
          <c:orientation val="minMax"/>
        </c:scaling>
        <c:axPos val="l"/>
        <c:majorGridlines/>
        <c:numFmt formatCode="General" sourceLinked="1"/>
        <c:tickLblPos val="nextTo"/>
        <c:crossAx val="845355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Sheet1!$L$1:$L$10</c:f>
              <c:numCache>
                <c:formatCode>General</c:formatCode>
                <c:ptCount val="10"/>
                <c:pt idx="0">
                  <c:v>1.18</c:v>
                </c:pt>
                <c:pt idx="1">
                  <c:v>1.19</c:v>
                </c:pt>
                <c:pt idx="2">
                  <c:v>1.19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1.21</c:v>
                </c:pt>
                <c:pt idx="7">
                  <c:v>1.21</c:v>
                </c:pt>
                <c:pt idx="8">
                  <c:v>1.22</c:v>
                </c:pt>
                <c:pt idx="9">
                  <c:v>1.22</c:v>
                </c:pt>
              </c:numCache>
            </c:numRef>
          </c:val>
        </c:ser>
        <c:axId val="110779776"/>
        <c:axId val="110802048"/>
      </c:barChart>
      <c:catAx>
        <c:axId val="110779776"/>
        <c:scaling>
          <c:orientation val="minMax"/>
        </c:scaling>
        <c:axPos val="b"/>
        <c:tickLblPos val="nextTo"/>
        <c:crossAx val="110802048"/>
        <c:crosses val="autoZero"/>
        <c:auto val="1"/>
        <c:lblAlgn val="ctr"/>
        <c:lblOffset val="100"/>
      </c:catAx>
      <c:valAx>
        <c:axId val="110802048"/>
        <c:scaling>
          <c:orientation val="minMax"/>
        </c:scaling>
        <c:axPos val="l"/>
        <c:majorGridlines/>
        <c:numFmt formatCode="General" sourceLinked="1"/>
        <c:tickLblPos val="nextTo"/>
        <c:crossAx val="110779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Sheet1!$N$1:$N$5</c:f>
              <c:numCache>
                <c:formatCode>General</c:formatCode>
                <c:ptCount val="5"/>
                <c:pt idx="0">
                  <c:v>1.18</c:v>
                </c:pt>
                <c:pt idx="1">
                  <c:v>1.19</c:v>
                </c:pt>
                <c:pt idx="2">
                  <c:v>1.2</c:v>
                </c:pt>
                <c:pt idx="3">
                  <c:v>1.21</c:v>
                </c:pt>
                <c:pt idx="4">
                  <c:v>1.22</c:v>
                </c:pt>
              </c:numCache>
            </c:numRef>
          </c:val>
        </c:ser>
        <c:ser>
          <c:idx val="1"/>
          <c:order val="1"/>
          <c:val>
            <c:numRef>
              <c:f>Sheet1!$O$1:$O$5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axId val="93571712"/>
        <c:axId val="94037888"/>
      </c:barChart>
      <c:catAx>
        <c:axId val="93571712"/>
        <c:scaling>
          <c:orientation val="minMax"/>
        </c:scaling>
        <c:axPos val="b"/>
        <c:tickLblPos val="nextTo"/>
        <c:crossAx val="94037888"/>
        <c:crosses val="autoZero"/>
        <c:auto val="1"/>
        <c:lblAlgn val="ctr"/>
        <c:lblOffset val="100"/>
      </c:catAx>
      <c:valAx>
        <c:axId val="94037888"/>
        <c:scaling>
          <c:orientation val="minMax"/>
        </c:scaling>
        <c:axPos val="l"/>
        <c:majorGridlines/>
        <c:numFmt formatCode="General" sourceLinked="1"/>
        <c:tickLblPos val="nextTo"/>
        <c:crossAx val="93571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37</xdr:row>
      <xdr:rowOff>152400</xdr:rowOff>
    </xdr:from>
    <xdr:to>
      <xdr:col>9</xdr:col>
      <xdr:colOff>142875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12</xdr:row>
      <xdr:rowOff>152400</xdr:rowOff>
    </xdr:from>
    <xdr:to>
      <xdr:col>7</xdr:col>
      <xdr:colOff>409575</xdr:colOff>
      <xdr:row>27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209550</xdr:colOff>
      <xdr:row>1</xdr:row>
      <xdr:rowOff>152400</xdr:rowOff>
    </xdr:from>
    <xdr:to>
      <xdr:col>23</xdr:col>
      <xdr:colOff>514350</xdr:colOff>
      <xdr:row>16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361950</xdr:colOff>
      <xdr:row>6</xdr:row>
      <xdr:rowOff>133350</xdr:rowOff>
    </xdr:from>
    <xdr:to>
      <xdr:col>20</xdr:col>
      <xdr:colOff>57150</xdr:colOff>
      <xdr:row>21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8"/>
  <sheetViews>
    <sheetView tabSelected="1" topLeftCell="J3" workbookViewId="0">
      <selection activeCell="N5" sqref="N1:O5"/>
    </sheetView>
  </sheetViews>
  <sheetFormatPr defaultRowHeight="15"/>
  <cols>
    <col min="10" max="10" width="10" bestFit="1" customWidth="1"/>
  </cols>
  <sheetData>
    <row r="1" spans="2:15">
      <c r="B1">
        <v>1.21</v>
      </c>
      <c r="D1">
        <f>B1-$B$11</f>
        <v>8.0000000000000071E-3</v>
      </c>
      <c r="E1">
        <f>D1^2</f>
        <v>6.4000000000000119E-5</v>
      </c>
      <c r="I1">
        <v>1.18</v>
      </c>
      <c r="J1">
        <f>(1/($E$11*(2*3.1415))*EXP(-((I1-$B$11)^2)/(2*$E$11^2)))</f>
        <v>0.36400127489852374</v>
      </c>
      <c r="L1">
        <v>1.18</v>
      </c>
      <c r="M1">
        <v>1</v>
      </c>
      <c r="N1">
        <v>1.18</v>
      </c>
      <c r="O1">
        <v>1</v>
      </c>
    </row>
    <row r="2" spans="2:15">
      <c r="B2">
        <v>1.22</v>
      </c>
      <c r="D2">
        <f t="shared" ref="D2:D11" si="0">B2-$B$11</f>
        <v>1.8000000000000016E-2</v>
      </c>
      <c r="E2">
        <f t="shared" ref="E2:E10" si="1">D2^2</f>
        <v>3.2400000000000056E-4</v>
      </c>
      <c r="I2">
        <f>0.005+I1</f>
        <v>1.1849999999999998</v>
      </c>
      <c r="J2">
        <f t="shared" ref="J2:J18" si="2">(1/($E$11*(2*3.1415))*EXP(-((I2-$B$11)^2)/(2*$E$11^2)))</f>
        <v>1.8485510040024247</v>
      </c>
      <c r="L2">
        <v>1.19</v>
      </c>
      <c r="M2">
        <v>2</v>
      </c>
      <c r="N2">
        <v>1.19</v>
      </c>
      <c r="O2">
        <v>2</v>
      </c>
    </row>
    <row r="3" spans="2:15">
      <c r="B3">
        <v>1.2</v>
      </c>
      <c r="D3">
        <f t="shared" si="0"/>
        <v>-2.0000000000000018E-3</v>
      </c>
      <c r="E3">
        <f t="shared" si="1"/>
        <v>4.0000000000000074E-6</v>
      </c>
      <c r="I3">
        <f t="shared" ref="I3:I18" si="3">0.005+I2</f>
        <v>1.1899999999999997</v>
      </c>
      <c r="J3">
        <f t="shared" si="2"/>
        <v>6.18876421406957</v>
      </c>
      <c r="L3">
        <v>1.19</v>
      </c>
      <c r="M3">
        <v>2</v>
      </c>
      <c r="N3">
        <v>1.2</v>
      </c>
      <c r="O3">
        <v>3</v>
      </c>
    </row>
    <row r="4" spans="2:15">
      <c r="B4">
        <v>1.19</v>
      </c>
      <c r="D4">
        <f t="shared" si="0"/>
        <v>-1.2000000000000011E-2</v>
      </c>
      <c r="E4">
        <f t="shared" si="1"/>
        <v>1.4400000000000025E-4</v>
      </c>
      <c r="I4">
        <f t="shared" si="3"/>
        <v>1.1949999999999996</v>
      </c>
      <c r="J4">
        <f t="shared" si="2"/>
        <v>13.659047070308404</v>
      </c>
      <c r="L4">
        <v>1.2</v>
      </c>
      <c r="M4">
        <v>3</v>
      </c>
      <c r="N4">
        <v>1.21</v>
      </c>
      <c r="O4">
        <v>2</v>
      </c>
    </row>
    <row r="5" spans="2:15">
      <c r="B5">
        <v>1.18</v>
      </c>
      <c r="D5">
        <f t="shared" si="0"/>
        <v>-2.200000000000002E-2</v>
      </c>
      <c r="E5">
        <f t="shared" si="1"/>
        <v>4.8400000000000087E-4</v>
      </c>
      <c r="I5">
        <f t="shared" si="3"/>
        <v>1.1999999999999995</v>
      </c>
      <c r="J5">
        <f t="shared" si="2"/>
        <v>19.873796219165101</v>
      </c>
      <c r="L5">
        <v>1.2</v>
      </c>
      <c r="N5">
        <v>1.22</v>
      </c>
      <c r="O5">
        <v>2</v>
      </c>
    </row>
    <row r="6" spans="2:15">
      <c r="B6">
        <v>1.19</v>
      </c>
      <c r="C6">
        <f>SUM(C1:C5)/5</f>
        <v>0</v>
      </c>
      <c r="D6">
        <f t="shared" si="0"/>
        <v>-1.2000000000000011E-2</v>
      </c>
      <c r="E6">
        <f t="shared" si="1"/>
        <v>1.4400000000000025E-4</v>
      </c>
      <c r="F6">
        <f>(SUM(F1:F5)/(5-1))^0.5</f>
        <v>0</v>
      </c>
      <c r="G6">
        <f>(1/($E$6*(2*3.1415))*EXP(-((K1-$B$6)^2)/(2*$E$6^2)))</f>
        <v>0</v>
      </c>
      <c r="I6">
        <f t="shared" si="3"/>
        <v>1.2049999999999994</v>
      </c>
      <c r="J6">
        <f t="shared" si="2"/>
        <v>19.062735806159427</v>
      </c>
      <c r="L6">
        <v>1.2</v>
      </c>
    </row>
    <row r="7" spans="2:15">
      <c r="B7">
        <v>1.22</v>
      </c>
      <c r="D7">
        <f t="shared" si="0"/>
        <v>1.8000000000000016E-2</v>
      </c>
      <c r="E7">
        <f t="shared" si="1"/>
        <v>3.2400000000000056E-4</v>
      </c>
      <c r="I7">
        <f t="shared" si="3"/>
        <v>1.2099999999999993</v>
      </c>
      <c r="J7">
        <f t="shared" si="2"/>
        <v>12.054066731805895</v>
      </c>
      <c r="L7">
        <v>1.21</v>
      </c>
      <c r="M7">
        <v>2</v>
      </c>
    </row>
    <row r="8" spans="2:15">
      <c r="B8">
        <v>1.2</v>
      </c>
      <c r="D8">
        <f t="shared" si="0"/>
        <v>-2.0000000000000018E-3</v>
      </c>
      <c r="E8">
        <f t="shared" si="1"/>
        <v>4.0000000000000074E-6</v>
      </c>
      <c r="I8">
        <f t="shared" si="3"/>
        <v>1.2149999999999992</v>
      </c>
      <c r="J8">
        <f t="shared" si="2"/>
        <v>5.0248826031605223</v>
      </c>
      <c r="L8">
        <v>1.21</v>
      </c>
    </row>
    <row r="9" spans="2:15">
      <c r="B9">
        <v>1.2</v>
      </c>
      <c r="D9">
        <f t="shared" si="0"/>
        <v>-2.0000000000000018E-3</v>
      </c>
      <c r="E9">
        <f t="shared" si="1"/>
        <v>4.0000000000000074E-6</v>
      </c>
      <c r="I9">
        <f t="shared" si="3"/>
        <v>1.2199999999999991</v>
      </c>
      <c r="J9">
        <f t="shared" si="2"/>
        <v>1.3808999502066432</v>
      </c>
      <c r="L9">
        <v>1.22</v>
      </c>
      <c r="M9">
        <v>2</v>
      </c>
    </row>
    <row r="10" spans="2:15">
      <c r="B10">
        <v>1.21</v>
      </c>
      <c r="D10">
        <f t="shared" si="0"/>
        <v>8.0000000000000071E-3</v>
      </c>
      <c r="E10">
        <f t="shared" si="1"/>
        <v>6.4000000000000119E-5</v>
      </c>
      <c r="I10">
        <f t="shared" si="3"/>
        <v>1.224999999999999</v>
      </c>
      <c r="J10">
        <f t="shared" si="2"/>
        <v>0.25017417370409656</v>
      </c>
      <c r="L10">
        <v>1.22</v>
      </c>
      <c r="M10">
        <v>2</v>
      </c>
    </row>
    <row r="11" spans="2:15">
      <c r="B11">
        <f>SUM(B1:B10)/10</f>
        <v>1.202</v>
      </c>
      <c r="E11">
        <f>(SUM(E6:E10)/(10-1))^0.5</f>
        <v>7.7459666924148398E-3</v>
      </c>
      <c r="I11">
        <f t="shared" si="3"/>
        <v>1.2299999999999989</v>
      </c>
      <c r="J11">
        <f t="shared" si="2"/>
        <v>2.98790441491582E-2</v>
      </c>
    </row>
    <row r="12" spans="2:15">
      <c r="I12">
        <f t="shared" si="3"/>
        <v>1.2349999999999988</v>
      </c>
      <c r="J12">
        <f t="shared" si="2"/>
        <v>2.3525284911957742E-3</v>
      </c>
    </row>
    <row r="13" spans="2:15">
      <c r="I13">
        <f t="shared" si="3"/>
        <v>1.2399999999999987</v>
      </c>
      <c r="J13">
        <f t="shared" si="2"/>
        <v>1.2210882423742631E-4</v>
      </c>
    </row>
    <row r="14" spans="2:15">
      <c r="I14">
        <f t="shared" si="3"/>
        <v>1.2449999999999986</v>
      </c>
      <c r="J14">
        <f t="shared" si="2"/>
        <v>4.1783341946554811E-6</v>
      </c>
    </row>
    <row r="15" spans="2:15">
      <c r="I15">
        <f t="shared" si="3"/>
        <v>1.2499999999999984</v>
      </c>
      <c r="J15">
        <f t="shared" si="2"/>
        <v>9.4254753625203049E-8</v>
      </c>
    </row>
    <row r="16" spans="2:15">
      <c r="I16">
        <f t="shared" si="3"/>
        <v>1.2549999999999983</v>
      </c>
      <c r="J16">
        <f t="shared" si="2"/>
        <v>1.4016749691946605E-9</v>
      </c>
    </row>
    <row r="17" spans="9:10">
      <c r="I17">
        <f t="shared" si="3"/>
        <v>1.2599999999999982</v>
      </c>
      <c r="J17">
        <f t="shared" si="2"/>
        <v>1.3741537870334059E-11</v>
      </c>
    </row>
    <row r="18" spans="9:10">
      <c r="I18">
        <f t="shared" si="3"/>
        <v>1.2649999999999981</v>
      </c>
      <c r="J18">
        <f t="shared" si="2"/>
        <v>8.8811115735255305E-14</v>
      </c>
    </row>
  </sheetData>
  <sortState ref="L1:L10">
    <sortCondition ref="L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 intelliome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Rupnik</dc:creator>
  <cp:lastModifiedBy>K Rupnik</cp:lastModifiedBy>
  <dcterms:created xsi:type="dcterms:W3CDTF">2009-06-24T16:31:27Z</dcterms:created>
  <dcterms:modified xsi:type="dcterms:W3CDTF">2009-06-25T17:14:43Z</dcterms:modified>
</cp:coreProperties>
</file>